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7715" windowHeight="10290"/>
  </bookViews>
  <sheets>
    <sheet name="PUBLICACION " sheetId="1" r:id="rId1"/>
  </sheets>
  <externalReferences>
    <externalReference r:id="rId2"/>
    <externalReference r:id="rId3"/>
  </externalReferences>
  <definedNames>
    <definedName name="_xlnm.Print_Area" localSheetId="0">'PUBLICACION '!$A$1:$O$98</definedName>
  </definedNames>
  <calcPr calcId="145621"/>
</workbook>
</file>

<file path=xl/calcChain.xml><?xml version="1.0" encoding="utf-8"?>
<calcChain xmlns="http://schemas.openxmlformats.org/spreadsheetml/2006/main">
  <c r="G97" i="1" l="1"/>
  <c r="I96" i="1"/>
  <c r="G96" i="1"/>
  <c r="I93" i="1"/>
  <c r="G77" i="1"/>
  <c r="O73" i="1"/>
  <c r="O69" i="1"/>
  <c r="O68" i="1"/>
  <c r="O67" i="1"/>
  <c r="G67" i="1"/>
  <c r="G68" i="1" s="1"/>
  <c r="G78" i="1" s="1"/>
  <c r="G82" i="1" s="1"/>
  <c r="O63" i="1"/>
  <c r="O62" i="1"/>
  <c r="O61" i="1"/>
  <c r="O60" i="1"/>
  <c r="G60" i="1"/>
  <c r="O59" i="1"/>
  <c r="O64" i="1" s="1"/>
  <c r="G51" i="1"/>
  <c r="O52" i="1" s="1"/>
  <c r="O50" i="1"/>
  <c r="O51" i="1" s="1"/>
  <c r="O40" i="1"/>
  <c r="G40" i="1"/>
  <c r="O39" i="1"/>
  <c r="O38" i="1"/>
  <c r="O37" i="1"/>
  <c r="G36" i="1"/>
  <c r="O35" i="1"/>
  <c r="G34" i="1"/>
  <c r="G32" i="1"/>
  <c r="G30" i="1"/>
  <c r="O28" i="1"/>
  <c r="G28" i="1"/>
  <c r="G26" i="1"/>
  <c r="G25" i="1"/>
  <c r="O24" i="1"/>
  <c r="O23" i="1"/>
  <c r="O21" i="1"/>
  <c r="G20" i="1"/>
  <c r="G19" i="1"/>
  <c r="O18" i="1"/>
  <c r="G18" i="1"/>
  <c r="G17" i="1"/>
  <c r="O16" i="1"/>
  <c r="G16" i="1"/>
  <c r="O15" i="1"/>
  <c r="G15" i="1"/>
  <c r="O14" i="1"/>
  <c r="G14" i="1"/>
  <c r="O13" i="1"/>
  <c r="G13" i="1"/>
  <c r="O12" i="1"/>
  <c r="G12" i="1"/>
  <c r="G11" i="1"/>
  <c r="G10" i="1"/>
  <c r="G9" i="1"/>
  <c r="G8" i="1"/>
  <c r="G42" i="1" s="1"/>
  <c r="O29" i="1" l="1"/>
  <c r="O41" i="1"/>
  <c r="O70" i="1"/>
  <c r="O65" i="1"/>
  <c r="O71" i="1" s="1"/>
  <c r="O75" i="1" s="1"/>
  <c r="O42" i="1" l="1"/>
</calcChain>
</file>

<file path=xl/sharedStrings.xml><?xml version="1.0" encoding="utf-8"?>
<sst xmlns="http://schemas.openxmlformats.org/spreadsheetml/2006/main" count="130" uniqueCount="128">
  <si>
    <t>BALANCE GENERAL  AL 31/12/2018</t>
  </si>
  <si>
    <t>(Expresado en Bolivares Soberanos)</t>
  </si>
  <si>
    <t>ACTIVO</t>
  </si>
  <si>
    <t>PASIVO</t>
  </si>
  <si>
    <t>Disponibilidades</t>
  </si>
  <si>
    <t>PASIVO A CORTO PLAZO</t>
  </si>
  <si>
    <t xml:space="preserve">Efectivo </t>
  </si>
  <si>
    <t>Captaciones De Recursos Autorizadas Por La Comision Nacional De Valores</t>
  </si>
  <si>
    <t>Bancos y Otras Instituciones Financieras del País</t>
  </si>
  <si>
    <t>Obligaciones a la Vista</t>
  </si>
  <si>
    <t>Bancos y Otras Instituciones Financieras del Exterior</t>
  </si>
  <si>
    <t>Titulos Valores de Deuda Objeto de Oferta Pública</t>
  </si>
  <si>
    <t>(Provisión para Disponibilidades)</t>
  </si>
  <si>
    <t>Pasivos Financieros Directos</t>
  </si>
  <si>
    <t>Portafolios de Inversiones</t>
  </si>
  <si>
    <t>Obligaciones con Bancos y E.A.P. Del País hasta un año</t>
  </si>
  <si>
    <t>Portafolio para comercialización "T"</t>
  </si>
  <si>
    <t>Obligaciones con Bancos y E.A.P. Del Ext. hasta un año</t>
  </si>
  <si>
    <t>Portafolio de inversion para comercialización "PIC"</t>
  </si>
  <si>
    <t>Obligaciones por operaciones de Reporto</t>
  </si>
  <si>
    <t>Portafolio de inversión "I"</t>
  </si>
  <si>
    <t>Pasivos Financieros Indexados a Titulos Valores</t>
  </si>
  <si>
    <t>Portafolio para comercialización de acciones</t>
  </si>
  <si>
    <t>Intereses y Comisiones por Pagar</t>
  </si>
  <si>
    <t>Inversiones en depósitos a plazo y colocaciones a plazo</t>
  </si>
  <si>
    <t>Pasivos a mas de un Año</t>
  </si>
  <si>
    <t>Inversiones de Disponibilidad Restringida</t>
  </si>
  <si>
    <t>Obligaciones con Bancos y E.A.P. Del País a más de un año</t>
  </si>
  <si>
    <t>Activos Financieros Directos</t>
  </si>
  <si>
    <t>Obligaciones con Bancos y E.A.P. Del Ext.a más de un año</t>
  </si>
  <si>
    <t>Financiamiento por Operaciones de Reporto</t>
  </si>
  <si>
    <t>Otras Obligaciones a más de un Año</t>
  </si>
  <si>
    <t>Activos Financieros Indexados a Títulos Valores</t>
  </si>
  <si>
    <t>Creditos Diferidos</t>
  </si>
  <si>
    <t>Préstamos o Financiamiento de Margen</t>
  </si>
  <si>
    <t>Pasivos Laborales</t>
  </si>
  <si>
    <t>Letras y Pagarés con Garantía Bancaria</t>
  </si>
  <si>
    <t>Pasivos Administrativos</t>
  </si>
  <si>
    <t>Préstamos No autorizados</t>
  </si>
  <si>
    <t>Impuestos Diferidos</t>
  </si>
  <si>
    <t>(Provisión para Préstamos No autorizados)</t>
  </si>
  <si>
    <t>Obligaciones Subordinadas</t>
  </si>
  <si>
    <t>Obligaciones Convertibles en Capital</t>
  </si>
  <si>
    <t>Intereses, Dividendos, Comisiones y Honorarios Devengados por Cobrar</t>
  </si>
  <si>
    <t>Otros Pasivos</t>
  </si>
  <si>
    <t>TOTAL PASIVO</t>
  </si>
  <si>
    <t>Inversiones Permanentes</t>
  </si>
  <si>
    <t>GESTION OPERATIVA</t>
  </si>
  <si>
    <t>Bienes Realizables</t>
  </si>
  <si>
    <t>PATRIMONIO</t>
  </si>
  <si>
    <t>Bienes De Uso</t>
  </si>
  <si>
    <t>Capital Social</t>
  </si>
  <si>
    <t>Capital Pagado</t>
  </si>
  <si>
    <t>Cargos Diferidos</t>
  </si>
  <si>
    <t>Incrementos Patrimoniales</t>
  </si>
  <si>
    <t>Incremento por Ajuste a Valor de Mercado de Contrato</t>
  </si>
  <si>
    <t>Reservas de Capital</t>
  </si>
  <si>
    <t>Reducción por Ajuste a Valor de Mercado de Contrato</t>
  </si>
  <si>
    <t>Ajustes al Patrimonio</t>
  </si>
  <si>
    <t>Utilidades no distribuidas</t>
  </si>
  <si>
    <t>Otros Activos</t>
  </si>
  <si>
    <t>Superavit No Realizado por ajuste a Valor de Mercado</t>
  </si>
  <si>
    <t>TOTAL PATRIMONIO</t>
  </si>
  <si>
    <t>TOTAL ACTIVO</t>
  </si>
  <si>
    <t>TOTAL PASIVO Y PATRIMONIO</t>
  </si>
  <si>
    <t>CUENTAS CONTINGENTES AGREEDORAS</t>
  </si>
  <si>
    <t>Cuentas Contingentes Deudoras</t>
  </si>
  <si>
    <t>Responsabilidades por Financiamiento de Reporto</t>
  </si>
  <si>
    <t>Derechos por Financiamiento de Reporto</t>
  </si>
  <si>
    <t>Responsabilidades por Operaciones Spot, Foward y Futuros</t>
  </si>
  <si>
    <t>Derechos por Operaciones Spot, Forward y Futuros</t>
  </si>
  <si>
    <t>Responsabilidades por Otras Operaciones Contingentes</t>
  </si>
  <si>
    <t>Derechos por Otras Operaciones Contingentes</t>
  </si>
  <si>
    <t>TOTAL CUENTAS CONTINGENTES ACREEDORAS</t>
  </si>
  <si>
    <t>ENCARGOS DE CONFIANZA</t>
  </si>
  <si>
    <t>TOTAL CUENTAS CONTINGENTES DEUDORAS</t>
  </si>
  <si>
    <t>Administración de Cartera</t>
  </si>
  <si>
    <t>Custodia</t>
  </si>
  <si>
    <t>OTRAS CUENTAS DE ORDEN DEUDORAS</t>
  </si>
  <si>
    <t>TOTAL ENCARGOS DE CONFIANZA</t>
  </si>
  <si>
    <t>TOTAL OTRAS CUENTAS DE ORDEN ACREEDORAS</t>
  </si>
  <si>
    <t>ESTADO DE RESULTADOS DESDE 01/07/2018 AL 31/12/2018</t>
  </si>
  <si>
    <t>INGRESOS FINANCIEROS</t>
  </si>
  <si>
    <t>HONORARIOS, COMISIONES Y OTROS INGRESOS</t>
  </si>
  <si>
    <t>Rendimientos por Inversiones Clasificadas en el Portafolio para Comercializar "T"</t>
  </si>
  <si>
    <t>Honorarios y comisiones</t>
  </si>
  <si>
    <t>Rendimientos por Inversiones Clasificadas en el Portafolio "PIC"</t>
  </si>
  <si>
    <t>Resultado por ajuste a Valor Mercado de las Inv. Clasificadas en el Portafolio Com. "T"</t>
  </si>
  <si>
    <t>Rendimientos por Inversiones Clasificadas en el Portafolio "I"</t>
  </si>
  <si>
    <t>Diferencias en Cambio</t>
  </si>
  <si>
    <t>Dividendos por Acciones Clasificadas en el Portafolio para Comercializar Acciones</t>
  </si>
  <si>
    <t>Perdida (Ganancia) en Venta de Inversiones en Títulos Valores</t>
  </si>
  <si>
    <t>Rendimientos por Financiamiento de Margen</t>
  </si>
  <si>
    <t>Otros Ingresos</t>
  </si>
  <si>
    <t>Rendimientos por Financiamiento por Reporto</t>
  </si>
  <si>
    <t>TOTAL HONORARIOS, COMISIONES Y OTROS INGRESOS</t>
  </si>
  <si>
    <t>Rendimientos por Activos Indexados a Titulos Valores</t>
  </si>
  <si>
    <t>RESULTADO EN OPERACIÓN FINANCIERA</t>
  </si>
  <si>
    <t>Rendimientos por Otros activos Financieros Directos</t>
  </si>
  <si>
    <t>GASTOS OPERATIVOS</t>
  </si>
  <si>
    <t>Rendimientos por Inversiones en Depositos y Colocaciones Bancarias</t>
  </si>
  <si>
    <t>Salarios y sueldos</t>
  </si>
  <si>
    <t>TOTAL INGRESOS FINANCIEROS</t>
  </si>
  <si>
    <t>Dep., Gtos de Bienes de Uso y amortización de Intangibles</t>
  </si>
  <si>
    <t>Otros Gastos</t>
  </si>
  <si>
    <t>GASTOS FINANCIEROS</t>
  </si>
  <si>
    <t>TOTAL GASTOS OPERATIVOS</t>
  </si>
  <si>
    <t>Intereses por Obligaciones por Operaciones de Reporto</t>
  </si>
  <si>
    <t>RESULTADO EN OPERACIONES ANTES DEL IMPUESTO SOBRE LA RENTA</t>
  </si>
  <si>
    <t>Intereses por Pasivos Financieros Indexados a Titulos Valores</t>
  </si>
  <si>
    <t>Intereses por Préstamos por Financiamiento de Margen</t>
  </si>
  <si>
    <t>IMPUESTO SOBRE LA RENTA</t>
  </si>
  <si>
    <t>Intereses por Obligaciones por Financiamiento con Bancos</t>
  </si>
  <si>
    <t>Intereses por Títulos Valores Emitidos por la Institución</t>
  </si>
  <si>
    <t>RESULTADO NETO DEL EJERCICIO</t>
  </si>
  <si>
    <t>Intereses por Otros Pasivos Financieros Directos</t>
  </si>
  <si>
    <t>TOTAL GASTOS FINANCIEROS</t>
  </si>
  <si>
    <t>MARGEN FINANCIERO BRUTO</t>
  </si>
  <si>
    <t>Ingresos por diferencial cambiario</t>
  </si>
  <si>
    <t>Ingresos por Dividendos Acción B.V.C.</t>
  </si>
  <si>
    <t>Gastos por Provisiones y Desvalorización de Activos Financieros</t>
  </si>
  <si>
    <t>MARGEN FINANCIERO NETO</t>
  </si>
  <si>
    <t>INDICADORES</t>
  </si>
  <si>
    <t>Determinado</t>
  </si>
  <si>
    <t>%</t>
  </si>
  <si>
    <t>Patrimonio Primario Nivel 1</t>
  </si>
  <si>
    <t>Activos y Operaciones Ponderadas</t>
  </si>
  <si>
    <t>Patrimonio y Garantias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</si>
</sst>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 applyFont="1"/>
    <xf numFmtId="0" fontId="2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2" fillId="0" borderId="0" xfId="1" applyFont="1"/>
    <xf numFmtId="4" fontId="1" fillId="0" borderId="0" xfId="1" applyNumberFormat="1" applyFont="1"/>
    <xf numFmtId="4" fontId="2" fillId="0" borderId="0" xfId="1" applyNumberFormat="1" applyFont="1" applyAlignment="1">
      <alignment horizontal="right"/>
    </xf>
    <xf numFmtId="4" fontId="2" fillId="0" borderId="0" xfId="1" applyNumberFormat="1" applyFont="1"/>
    <xf numFmtId="0" fontId="3" fillId="0" borderId="0" xfId="1" applyFont="1"/>
    <xf numFmtId="4" fontId="1" fillId="0" borderId="0" xfId="1" applyNumberFormat="1" applyFont="1" applyAlignment="1">
      <alignment horizontal="right"/>
    </xf>
    <xf numFmtId="4" fontId="1" fillId="0" borderId="0" xfId="1" applyNumberFormat="1" applyFont="1" applyBorder="1"/>
    <xf numFmtId="4" fontId="1" fillId="0" borderId="0" xfId="1" applyNumberFormat="1"/>
    <xf numFmtId="4" fontId="1" fillId="0" borderId="0" xfId="1" applyNumberFormat="1" applyFont="1" applyBorder="1" applyAlignment="1">
      <alignment horizontal="right"/>
    </xf>
    <xf numFmtId="2" fontId="1" fillId="0" borderId="0" xfId="1" applyNumberFormat="1" applyFont="1" applyAlignment="1">
      <alignment horizontal="right"/>
    </xf>
    <xf numFmtId="4" fontId="2" fillId="0" borderId="0" xfId="1" applyNumberFormat="1" applyFont="1" applyBorder="1" applyAlignment="1">
      <alignment horizontal="right"/>
    </xf>
    <xf numFmtId="0" fontId="4" fillId="0" borderId="0" xfId="1" applyFont="1"/>
    <xf numFmtId="0" fontId="5" fillId="0" borderId="0" xfId="1" applyFont="1"/>
    <xf numFmtId="0" fontId="1" fillId="0" borderId="0" xfId="1" applyFont="1" applyBorder="1" applyAlignment="1">
      <alignment horizontal="right"/>
    </xf>
    <xf numFmtId="39" fontId="1" fillId="0" borderId="0" xfId="1" applyNumberFormat="1" applyFont="1" applyAlignment="1">
      <alignment horizontal="right"/>
    </xf>
    <xf numFmtId="39" fontId="2" fillId="0" borderId="0" xfId="1" applyNumberFormat="1" applyFont="1" applyAlignment="1">
      <alignment horizontal="right"/>
    </xf>
    <xf numFmtId="0" fontId="2" fillId="0" borderId="0" xfId="1" applyFont="1" applyAlignment="1"/>
    <xf numFmtId="4" fontId="2" fillId="0" borderId="0" xfId="1" applyNumberFormat="1" applyFont="1" applyFill="1"/>
    <xf numFmtId="0" fontId="3" fillId="0" borderId="0" xfId="1" applyFont="1" applyFill="1"/>
    <xf numFmtId="4" fontId="1" fillId="0" borderId="0" xfId="1" applyNumberFormat="1" applyFont="1" applyFill="1" applyBorder="1"/>
    <xf numFmtId="4" fontId="2" fillId="0" borderId="1" xfId="1" applyNumberFormat="1" applyFont="1" applyBorder="1" applyAlignment="1"/>
    <xf numFmtId="4" fontId="2" fillId="0" borderId="0" xfId="1" applyNumberFormat="1" applyFont="1" applyAlignment="1"/>
    <xf numFmtId="39" fontId="1" fillId="0" borderId="0" xfId="1" applyNumberFormat="1" applyFont="1" applyBorder="1"/>
    <xf numFmtId="4" fontId="2" fillId="0" borderId="1" xfId="1" applyNumberFormat="1" applyFont="1" applyBorder="1" applyAlignment="1">
      <alignment horizontal="right"/>
    </xf>
    <xf numFmtId="4" fontId="2" fillId="0" borderId="1" xfId="1" applyNumberFormat="1" applyFont="1" applyBorder="1"/>
    <xf numFmtId="4" fontId="2" fillId="0" borderId="0" xfId="1" applyNumberFormat="1" applyFont="1" applyBorder="1"/>
    <xf numFmtId="4" fontId="2" fillId="0" borderId="2" xfId="1" applyNumberFormat="1" applyFont="1" applyBorder="1"/>
    <xf numFmtId="39" fontId="1" fillId="0" borderId="0" xfId="1" applyNumberFormat="1" applyFont="1"/>
    <xf numFmtId="39" fontId="2" fillId="0" borderId="0" xfId="1" applyNumberFormat="1" applyFont="1" applyBorder="1"/>
    <xf numFmtId="39" fontId="6" fillId="0" borderId="0" xfId="1" applyNumberFormat="1" applyFont="1" applyBorder="1"/>
    <xf numFmtId="4" fontId="6" fillId="0" borderId="0" xfId="1" applyNumberFormat="1" applyFont="1"/>
    <xf numFmtId="39" fontId="1" fillId="0" borderId="0" xfId="1" applyNumberFormat="1" applyFont="1" applyFill="1" applyBorder="1"/>
    <xf numFmtId="4" fontId="1" fillId="0" borderId="0" xfId="1" applyNumberFormat="1" applyFill="1"/>
    <xf numFmtId="0" fontId="4" fillId="0" borderId="0" xfId="1" applyFont="1" applyAlignment="1"/>
    <xf numFmtId="0" fontId="7" fillId="0" borderId="3" xfId="1" applyFont="1" applyBorder="1" applyAlignment="1"/>
    <xf numFmtId="0" fontId="7" fillId="0" borderId="7" xfId="1" applyFont="1" applyBorder="1" applyAlignment="1"/>
    <xf numFmtId="0" fontId="7" fillId="0" borderId="0" xfId="1" applyFont="1" applyBorder="1" applyAlignment="1"/>
    <xf numFmtId="0" fontId="4" fillId="0" borderId="0" xfId="1" applyFont="1" applyBorder="1"/>
    <xf numFmtId="0" fontId="1" fillId="0" borderId="0" xfId="1" applyFont="1" applyBorder="1"/>
    <xf numFmtId="0" fontId="1" fillId="0" borderId="7" xfId="1" applyFont="1" applyBorder="1"/>
    <xf numFmtId="4" fontId="7" fillId="0" borderId="0" xfId="1" applyNumberFormat="1" applyFont="1" applyBorder="1" applyAlignment="1">
      <alignment horizontal="center"/>
    </xf>
    <xf numFmtId="0" fontId="4" fillId="0" borderId="3" xfId="1" applyFont="1" applyBorder="1"/>
    <xf numFmtId="0" fontId="7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4" fillId="0" borderId="8" xfId="1" applyFont="1" applyBorder="1"/>
    <xf numFmtId="0" fontId="1" fillId="0" borderId="8" xfId="1" applyFont="1" applyBorder="1"/>
    <xf numFmtId="4" fontId="1" fillId="0" borderId="8" xfId="1" applyNumberFormat="1" applyFont="1" applyBorder="1"/>
    <xf numFmtId="4" fontId="7" fillId="0" borderId="9" xfId="1" applyNumberFormat="1" applyFont="1" applyBorder="1" applyAlignment="1">
      <alignment horizontal="center" vertical="center"/>
    </xf>
    <xf numFmtId="4" fontId="4" fillId="0" borderId="0" xfId="1" applyNumberFormat="1" applyFont="1" applyBorder="1"/>
    <xf numFmtId="4" fontId="7" fillId="0" borderId="9" xfId="1" applyNumberFormat="1" applyFont="1" applyBorder="1" applyAlignment="1">
      <alignment horizontal="center"/>
    </xf>
    <xf numFmtId="4" fontId="7" fillId="0" borderId="7" xfId="1" applyNumberFormat="1" applyFont="1" applyBorder="1" applyAlignment="1">
      <alignment horizontal="center"/>
    </xf>
    <xf numFmtId="0" fontId="1" fillId="0" borderId="3" xfId="1" applyFont="1" applyBorder="1"/>
    <xf numFmtId="0" fontId="1" fillId="0" borderId="10" xfId="1" applyFont="1" applyBorder="1"/>
    <xf numFmtId="0" fontId="4" fillId="0" borderId="1" xfId="1" applyFont="1" applyBorder="1"/>
    <xf numFmtId="0" fontId="1" fillId="0" borderId="1" xfId="1" applyFont="1" applyBorder="1"/>
    <xf numFmtId="4" fontId="1" fillId="0" borderId="1" xfId="1" applyNumberFormat="1" applyFont="1" applyBorder="1"/>
    <xf numFmtId="0" fontId="1" fillId="0" borderId="11" xfId="1" applyFont="1" applyBorder="1"/>
    <xf numFmtId="0" fontId="2" fillId="0" borderId="0" xfId="1" applyFont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</cellXfs>
  <cellStyles count="4">
    <cellStyle name="Euro" xfId="2"/>
    <cellStyle name="Normal" xfId="0" builtinId="0"/>
    <cellStyle name="Normal 89" xfId="1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323850</xdr:colOff>
      <xdr:row>5</xdr:row>
      <xdr:rowOff>76200</xdr:rowOff>
    </xdr:to>
    <xdr:pic>
      <xdr:nvPicPr>
        <xdr:cNvPr id="2" name="Imagen 2" descr="Logo Firma Proinvers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bia.villasana/Downloads/ESTADOS%20FINANCIEROS%20PROINVERSION%20DICIEMBRE%202018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bia.villasana/Downloads/ESTADOS%20FINANCIEROS%20JUNI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CION "/>
      <sheetName val="BG"/>
      <sheetName val="GYP"/>
      <sheetName val="MP "/>
    </sheetNames>
    <sheetDataSet>
      <sheetData sheetId="0"/>
      <sheetData sheetId="1">
        <row r="14">
          <cell r="D14">
            <v>0</v>
          </cell>
        </row>
        <row r="15">
          <cell r="D15">
            <v>160437.97</v>
          </cell>
        </row>
        <row r="16">
          <cell r="D16">
            <v>66018748.710000001</v>
          </cell>
        </row>
        <row r="21">
          <cell r="D21">
            <v>0</v>
          </cell>
        </row>
        <row r="24">
          <cell r="D24">
            <v>0</v>
          </cell>
        </row>
        <row r="35">
          <cell r="D35">
            <v>0</v>
          </cell>
        </row>
        <row r="41">
          <cell r="D41">
            <v>0</v>
          </cell>
        </row>
        <row r="47">
          <cell r="D47">
            <v>7735.5</v>
          </cell>
        </row>
        <row r="89">
          <cell r="D89">
            <v>-152.66</v>
          </cell>
        </row>
        <row r="93">
          <cell r="D93">
            <v>-6773.95</v>
          </cell>
        </row>
        <row r="95">
          <cell r="D95">
            <v>0</v>
          </cell>
        </row>
        <row r="103">
          <cell r="D103">
            <v>-308131.82</v>
          </cell>
        </row>
        <row r="112">
          <cell r="D112">
            <v>-750</v>
          </cell>
        </row>
        <row r="116">
          <cell r="D116">
            <v>-75</v>
          </cell>
        </row>
        <row r="118">
          <cell r="D118">
            <v>-66012478.479999997</v>
          </cell>
        </row>
        <row r="120">
          <cell r="D120">
            <v>141439.72999999998</v>
          </cell>
        </row>
        <row r="141">
          <cell r="D141">
            <v>7.98</v>
          </cell>
        </row>
      </sheetData>
      <sheetData sheetId="2">
        <row r="19">
          <cell r="F19">
            <v>-14135.48</v>
          </cell>
        </row>
        <row r="40">
          <cell r="F40">
            <v>1646.4300000000003</v>
          </cell>
        </row>
        <row r="42">
          <cell r="F42">
            <v>0</v>
          </cell>
        </row>
        <row r="44">
          <cell r="F44">
            <v>-88.15</v>
          </cell>
        </row>
        <row r="50">
          <cell r="F50">
            <v>38739.919999999998</v>
          </cell>
        </row>
        <row r="51">
          <cell r="F51">
            <v>25890.09</v>
          </cell>
        </row>
        <row r="52">
          <cell r="F52">
            <v>88543.85</v>
          </cell>
        </row>
        <row r="57">
          <cell r="F57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CION "/>
      <sheetName val="BG"/>
      <sheetName val="GYP"/>
      <sheetName val="MP "/>
    </sheetNames>
    <sheetDataSet>
      <sheetData sheetId="0"/>
      <sheetData sheetId="1">
        <row r="20">
          <cell r="D20">
            <v>0</v>
          </cell>
        </row>
        <row r="22">
          <cell r="D22">
            <v>0</v>
          </cell>
        </row>
        <row r="23">
          <cell r="D23">
            <v>0</v>
          </cell>
        </row>
        <row r="25">
          <cell r="D25">
            <v>0</v>
          </cell>
        </row>
        <row r="32">
          <cell r="D32">
            <v>0</v>
          </cell>
        </row>
        <row r="33">
          <cell r="D33">
            <v>0</v>
          </cell>
        </row>
        <row r="37">
          <cell r="D37">
            <v>0</v>
          </cell>
        </row>
        <row r="39">
          <cell r="D39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122">
          <cell r="D122">
            <v>0</v>
          </cell>
        </row>
        <row r="136">
          <cell r="D136">
            <v>0</v>
          </cell>
        </row>
      </sheetData>
      <sheetData sheetId="2">
        <row r="12">
          <cell r="F12">
            <v>0</v>
          </cell>
        </row>
        <row r="41">
          <cell r="F41">
            <v>0</v>
          </cell>
        </row>
        <row r="43">
          <cell r="F43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13"/>
  <sheetViews>
    <sheetView tabSelected="1" topLeftCell="A57" zoomScale="110" zoomScaleNormal="110" workbookViewId="0">
      <selection activeCell="E79" sqref="E79"/>
    </sheetView>
  </sheetViews>
  <sheetFormatPr baseColWidth="10" defaultRowHeight="12.75" x14ac:dyDescent="0.2"/>
  <cols>
    <col min="1" max="1" width="11.42578125" style="1"/>
    <col min="2" max="2" width="12.28515625" style="1" customWidth="1"/>
    <col min="3" max="3" width="15.28515625" style="1" bestFit="1" customWidth="1"/>
    <col min="4" max="4" width="11.42578125" style="1"/>
    <col min="5" max="5" width="19.7109375" style="1" customWidth="1"/>
    <col min="6" max="6" width="18.7109375" style="1" customWidth="1"/>
    <col min="7" max="7" width="18" style="1" customWidth="1"/>
    <col min="8" max="8" width="3.7109375" style="1" customWidth="1"/>
    <col min="9" max="9" width="15.85546875" style="1" bestFit="1" customWidth="1"/>
    <col min="10" max="10" width="13.28515625" style="1" customWidth="1"/>
    <col min="11" max="11" width="12.85546875" style="1" bestFit="1" customWidth="1"/>
    <col min="12" max="12" width="14.42578125" style="1" bestFit="1" customWidth="1"/>
    <col min="13" max="13" width="23.5703125" style="1" customWidth="1"/>
    <col min="14" max="14" width="11.7109375" style="1" bestFit="1" customWidth="1"/>
    <col min="15" max="15" width="17.28515625" style="1" bestFit="1" customWidth="1"/>
    <col min="16" max="16384" width="11.42578125" style="1"/>
  </cols>
  <sheetData>
    <row r="3" spans="1:15" x14ac:dyDescent="0.2">
      <c r="G3" s="2"/>
    </row>
    <row r="4" spans="1:15" x14ac:dyDescent="0.2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x14ac:dyDescent="0.2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12.75" customHeight="1" x14ac:dyDescent="0.2">
      <c r="F6" s="3"/>
      <c r="G6" s="3"/>
    </row>
    <row r="7" spans="1:15" ht="12.75" customHeight="1" x14ac:dyDescent="0.2">
      <c r="A7" s="4" t="s">
        <v>2</v>
      </c>
      <c r="E7" s="5"/>
      <c r="F7" s="3"/>
      <c r="G7" s="3"/>
      <c r="I7" s="4" t="s">
        <v>3</v>
      </c>
    </row>
    <row r="8" spans="1:15" ht="12.75" customHeight="1" x14ac:dyDescent="0.2">
      <c r="A8" s="4" t="s">
        <v>4</v>
      </c>
      <c r="F8" s="6"/>
      <c r="G8" s="6">
        <f>SUM(G9:G12)</f>
        <v>66179186.68</v>
      </c>
      <c r="I8" s="7" t="s">
        <v>5</v>
      </c>
    </row>
    <row r="9" spans="1:15" ht="12.75" customHeight="1" x14ac:dyDescent="0.2">
      <c r="A9" s="8" t="s">
        <v>6</v>
      </c>
      <c r="F9" s="6"/>
      <c r="G9" s="9">
        <f>+[1]BG!D14</f>
        <v>0</v>
      </c>
      <c r="I9" s="4" t="s">
        <v>7</v>
      </c>
      <c r="N9" s="5"/>
      <c r="O9" s="7">
        <v>0</v>
      </c>
    </row>
    <row r="10" spans="1:15" ht="12.75" customHeight="1" x14ac:dyDescent="0.2">
      <c r="A10" s="8" t="s">
        <v>8</v>
      </c>
      <c r="F10" s="6"/>
      <c r="G10" s="9">
        <f>+[1]BG!D15</f>
        <v>160437.97</v>
      </c>
      <c r="I10" s="8" t="s">
        <v>9</v>
      </c>
      <c r="O10" s="5">
        <v>0</v>
      </c>
    </row>
    <row r="11" spans="1:15" ht="12.75" customHeight="1" x14ac:dyDescent="0.2">
      <c r="A11" s="8" t="s">
        <v>10</v>
      </c>
      <c r="F11" s="6"/>
      <c r="G11" s="9">
        <f>+[1]BG!D16</f>
        <v>66018748.710000001</v>
      </c>
      <c r="I11" s="8" t="s">
        <v>11</v>
      </c>
      <c r="O11" s="5">
        <v>0</v>
      </c>
    </row>
    <row r="12" spans="1:15" ht="12.75" customHeight="1" x14ac:dyDescent="0.2">
      <c r="A12" s="8" t="s">
        <v>12</v>
      </c>
      <c r="F12" s="9"/>
      <c r="G12" s="9">
        <f>+[2]BG!D17</f>
        <v>0</v>
      </c>
      <c r="I12" s="4" t="s">
        <v>13</v>
      </c>
      <c r="N12" s="5"/>
      <c r="O12" s="7">
        <f>SUM(O13:O16)</f>
        <v>0</v>
      </c>
    </row>
    <row r="13" spans="1:15" ht="12.75" customHeight="1" x14ac:dyDescent="0.2">
      <c r="A13" s="4" t="s">
        <v>14</v>
      </c>
      <c r="F13" s="3"/>
      <c r="G13" s="6">
        <f>SUM(G14:G19)</f>
        <v>0</v>
      </c>
      <c r="I13" s="8" t="s">
        <v>15</v>
      </c>
      <c r="N13" s="5"/>
      <c r="O13" s="5">
        <f>+[2]BG!D67</f>
        <v>0</v>
      </c>
    </row>
    <row r="14" spans="1:15" ht="12.75" customHeight="1" x14ac:dyDescent="0.2">
      <c r="A14" s="8" t="s">
        <v>16</v>
      </c>
      <c r="F14" s="3"/>
      <c r="G14" s="9">
        <f>+[2]BG!D20</f>
        <v>0</v>
      </c>
      <c r="I14" s="8" t="s">
        <v>17</v>
      </c>
      <c r="N14" s="5"/>
      <c r="O14" s="5">
        <f>+[2]BG!D68</f>
        <v>0</v>
      </c>
    </row>
    <row r="15" spans="1:15" ht="12.75" customHeight="1" x14ac:dyDescent="0.2">
      <c r="A15" s="8" t="s">
        <v>18</v>
      </c>
      <c r="F15" s="3"/>
      <c r="G15" s="9">
        <f>+[1]BG!D21</f>
        <v>0</v>
      </c>
      <c r="I15" s="8" t="s">
        <v>19</v>
      </c>
      <c r="N15" s="5"/>
      <c r="O15" s="5">
        <f>+[2]BG!D69</f>
        <v>0</v>
      </c>
    </row>
    <row r="16" spans="1:15" ht="12.75" customHeight="1" x14ac:dyDescent="0.2">
      <c r="A16" s="8" t="s">
        <v>20</v>
      </c>
      <c r="F16" s="3"/>
      <c r="G16" s="9">
        <f>+[2]BG!D22</f>
        <v>0</v>
      </c>
      <c r="I16" s="8" t="s">
        <v>21</v>
      </c>
      <c r="N16" s="5"/>
      <c r="O16" s="5">
        <f>+[2]BG!D70</f>
        <v>0</v>
      </c>
    </row>
    <row r="17" spans="1:15" ht="12.75" customHeight="1" x14ac:dyDescent="0.2">
      <c r="A17" s="8" t="s">
        <v>22</v>
      </c>
      <c r="F17" s="3"/>
      <c r="G17" s="9">
        <f>+[2]BG!D23</f>
        <v>0</v>
      </c>
      <c r="I17" s="4" t="s">
        <v>23</v>
      </c>
      <c r="N17" s="5"/>
      <c r="O17" s="7">
        <v>0</v>
      </c>
    </row>
    <row r="18" spans="1:15" ht="12.75" customHeight="1" x14ac:dyDescent="0.2">
      <c r="A18" s="8" t="s">
        <v>24</v>
      </c>
      <c r="F18" s="3"/>
      <c r="G18" s="9">
        <f>+[1]BG!D24</f>
        <v>0</v>
      </c>
      <c r="I18" s="4" t="s">
        <v>25</v>
      </c>
      <c r="N18" s="5"/>
      <c r="O18" s="7">
        <f>SUM(O19:O21)</f>
        <v>-152.66</v>
      </c>
    </row>
    <row r="19" spans="1:15" ht="12.75" customHeight="1" x14ac:dyDescent="0.2">
      <c r="A19" s="8" t="s">
        <v>26</v>
      </c>
      <c r="E19" s="10"/>
      <c r="F19" s="11"/>
      <c r="G19" s="9">
        <f>+[2]BG!D25</f>
        <v>0</v>
      </c>
      <c r="I19" s="8" t="s">
        <v>27</v>
      </c>
      <c r="O19" s="5">
        <v>0</v>
      </c>
    </row>
    <row r="20" spans="1:15" ht="12.75" customHeight="1" x14ac:dyDescent="0.2">
      <c r="A20" s="4" t="s">
        <v>28</v>
      </c>
      <c r="F20" s="9"/>
      <c r="G20" s="6">
        <f>SUM(G21:G26)</f>
        <v>0</v>
      </c>
      <c r="I20" s="8" t="s">
        <v>29</v>
      </c>
      <c r="N20" s="5"/>
      <c r="O20" s="5">
        <v>0</v>
      </c>
    </row>
    <row r="21" spans="1:15" ht="12.75" customHeight="1" x14ac:dyDescent="0.2">
      <c r="A21" s="8" t="s">
        <v>30</v>
      </c>
      <c r="F21" s="3"/>
      <c r="G21" s="5">
        <v>0</v>
      </c>
      <c r="I21" s="8" t="s">
        <v>31</v>
      </c>
      <c r="O21" s="5">
        <f>+[1]BG!D89</f>
        <v>-152.66</v>
      </c>
    </row>
    <row r="22" spans="1:15" ht="12.75" customHeight="1" x14ac:dyDescent="0.2">
      <c r="A22" s="8" t="s">
        <v>32</v>
      </c>
      <c r="F22" s="9"/>
      <c r="G22" s="9">
        <v>0</v>
      </c>
      <c r="I22" s="4" t="s">
        <v>33</v>
      </c>
      <c r="N22" s="5"/>
      <c r="O22" s="7">
        <v>0</v>
      </c>
    </row>
    <row r="23" spans="1:15" ht="12.75" customHeight="1" x14ac:dyDescent="0.2">
      <c r="A23" s="8" t="s">
        <v>34</v>
      </c>
      <c r="F23" s="3"/>
      <c r="G23" s="12">
        <v>0</v>
      </c>
      <c r="I23" s="4" t="s">
        <v>35</v>
      </c>
      <c r="N23" s="5"/>
      <c r="O23" s="7">
        <f>+[1]BG!D93</f>
        <v>-6773.95</v>
      </c>
    </row>
    <row r="24" spans="1:15" ht="12.75" customHeight="1" x14ac:dyDescent="0.2">
      <c r="A24" s="8" t="s">
        <v>36</v>
      </c>
      <c r="F24" s="13"/>
      <c r="G24" s="9">
        <v>0</v>
      </c>
      <c r="I24" s="4" t="s">
        <v>37</v>
      </c>
      <c r="N24" s="5"/>
      <c r="O24" s="7">
        <f>+[1]BG!D95</f>
        <v>0</v>
      </c>
    </row>
    <row r="25" spans="1:15" ht="12.75" customHeight="1" x14ac:dyDescent="0.2">
      <c r="A25" s="8" t="s">
        <v>38</v>
      </c>
      <c r="F25" s="3"/>
      <c r="G25" s="12">
        <f>+[2]BG!D32</f>
        <v>0</v>
      </c>
      <c r="I25" s="4" t="s">
        <v>39</v>
      </c>
      <c r="N25" s="5"/>
      <c r="O25" s="7">
        <v>0</v>
      </c>
    </row>
    <row r="26" spans="1:15" ht="12.75" customHeight="1" x14ac:dyDescent="0.2">
      <c r="A26" s="8" t="s">
        <v>40</v>
      </c>
      <c r="E26" s="10"/>
      <c r="F26" s="12"/>
      <c r="G26" s="9">
        <f>+[2]BG!D33</f>
        <v>0</v>
      </c>
      <c r="I26" s="4" t="s">
        <v>41</v>
      </c>
      <c r="N26" s="5"/>
      <c r="O26" s="7">
        <v>0</v>
      </c>
    </row>
    <row r="27" spans="1:15" ht="12.75" customHeight="1" x14ac:dyDescent="0.2">
      <c r="F27" s="3"/>
      <c r="G27" s="14"/>
      <c r="I27" s="4" t="s">
        <v>42</v>
      </c>
      <c r="N27" s="5"/>
      <c r="O27" s="5">
        <v>0</v>
      </c>
    </row>
    <row r="28" spans="1:15" ht="12.75" customHeight="1" x14ac:dyDescent="0.2">
      <c r="A28" s="4" t="s">
        <v>43</v>
      </c>
      <c r="F28" s="9"/>
      <c r="G28" s="6">
        <f>+[1]BG!D35</f>
        <v>0</v>
      </c>
      <c r="I28" s="4" t="s">
        <v>44</v>
      </c>
      <c r="N28" s="5"/>
      <c r="O28" s="7">
        <f>+[1]BG!D103</f>
        <v>-308131.82</v>
      </c>
    </row>
    <row r="29" spans="1:15" ht="12.75" customHeight="1" x14ac:dyDescent="0.2">
      <c r="A29" s="15"/>
      <c r="F29" s="3"/>
      <c r="G29" s="14"/>
      <c r="I29" s="4" t="s">
        <v>45</v>
      </c>
      <c r="N29" s="5"/>
      <c r="O29" s="7">
        <f>+O12+O23+O28+O24+O18</f>
        <v>-315058.43</v>
      </c>
    </row>
    <row r="30" spans="1:15" ht="12.75" customHeight="1" x14ac:dyDescent="0.2">
      <c r="A30" s="4" t="s">
        <v>46</v>
      </c>
      <c r="F30" s="13"/>
      <c r="G30" s="6">
        <f>+[2]BG!D37</f>
        <v>0</v>
      </c>
      <c r="N30" s="5"/>
      <c r="O30" s="5"/>
    </row>
    <row r="31" spans="1:15" ht="12.75" customHeight="1" x14ac:dyDescent="0.2">
      <c r="A31" s="15"/>
      <c r="F31" s="3"/>
      <c r="G31" s="7"/>
      <c r="I31" s="4" t="s">
        <v>47</v>
      </c>
      <c r="N31" s="5"/>
      <c r="O31" s="7">
        <v>0</v>
      </c>
    </row>
    <row r="32" spans="1:15" ht="12.75" customHeight="1" x14ac:dyDescent="0.2">
      <c r="A32" s="4" t="s">
        <v>48</v>
      </c>
      <c r="F32" s="3"/>
      <c r="G32" s="9">
        <f>+[2]BG!D39</f>
        <v>0</v>
      </c>
      <c r="N32" s="5"/>
      <c r="O32" s="5"/>
    </row>
    <row r="33" spans="1:17" ht="12.75" customHeight="1" x14ac:dyDescent="0.2">
      <c r="A33" s="15"/>
      <c r="F33" s="3"/>
      <c r="G33" s="14"/>
      <c r="I33" s="4" t="s">
        <v>49</v>
      </c>
    </row>
    <row r="34" spans="1:17" ht="12.75" customHeight="1" x14ac:dyDescent="0.2">
      <c r="A34" s="4" t="s">
        <v>50</v>
      </c>
      <c r="F34" s="6"/>
      <c r="G34" s="14">
        <f>+[1]BG!D41</f>
        <v>0</v>
      </c>
      <c r="I34" s="16" t="s">
        <v>51</v>
      </c>
    </row>
    <row r="35" spans="1:17" ht="12.75" customHeight="1" x14ac:dyDescent="0.2">
      <c r="F35" s="6"/>
      <c r="G35" s="14"/>
      <c r="I35" s="8" t="s">
        <v>52</v>
      </c>
      <c r="O35" s="5">
        <f>+[1]BG!D112</f>
        <v>-750</v>
      </c>
    </row>
    <row r="36" spans="1:17" ht="12.75" customHeight="1" x14ac:dyDescent="0.2">
      <c r="A36" s="4" t="s">
        <v>53</v>
      </c>
      <c r="F36" s="17"/>
      <c r="G36" s="6">
        <f>SUM(G37:G38)</f>
        <v>0</v>
      </c>
      <c r="I36" s="16" t="s">
        <v>54</v>
      </c>
      <c r="N36" s="5"/>
      <c r="O36" s="5">
        <v>0</v>
      </c>
    </row>
    <row r="37" spans="1:17" ht="12.75" customHeight="1" x14ac:dyDescent="0.2">
      <c r="A37" s="8" t="s">
        <v>55</v>
      </c>
      <c r="F37" s="9"/>
      <c r="G37" s="12">
        <v>0</v>
      </c>
      <c r="I37" s="16" t="s">
        <v>56</v>
      </c>
      <c r="O37" s="5">
        <f>+[1]BG!D116</f>
        <v>-75</v>
      </c>
    </row>
    <row r="38" spans="1:17" ht="12.75" customHeight="1" x14ac:dyDescent="0.2">
      <c r="A38" s="8" t="s">
        <v>57</v>
      </c>
      <c r="F38" s="9"/>
      <c r="G38" s="18">
        <v>0</v>
      </c>
      <c r="I38" s="4" t="s">
        <v>58</v>
      </c>
      <c r="O38" s="5">
        <f>+[1]BG!D118</f>
        <v>-66012478.479999997</v>
      </c>
    </row>
    <row r="39" spans="1:17" ht="12.75" customHeight="1" x14ac:dyDescent="0.2">
      <c r="A39" s="15"/>
      <c r="F39" s="9"/>
      <c r="G39" s="19"/>
      <c r="I39" s="8" t="s">
        <v>59</v>
      </c>
      <c r="N39" s="5"/>
      <c r="O39" s="5">
        <f>+[1]BG!D120</f>
        <v>141439.72999999998</v>
      </c>
    </row>
    <row r="40" spans="1:17" ht="12.75" customHeight="1" x14ac:dyDescent="0.2">
      <c r="A40" s="4" t="s">
        <v>60</v>
      </c>
      <c r="G40" s="7">
        <f>+[1]BG!D47</f>
        <v>7735.5</v>
      </c>
      <c r="I40" s="8" t="s">
        <v>61</v>
      </c>
      <c r="O40" s="5">
        <f>+[2]BG!D122</f>
        <v>0</v>
      </c>
    </row>
    <row r="41" spans="1:17" ht="12.75" customHeight="1" x14ac:dyDescent="0.2">
      <c r="I41" s="4" t="s">
        <v>62</v>
      </c>
      <c r="N41" s="5"/>
      <c r="O41" s="7">
        <f>SUM(O35:O40)</f>
        <v>-65871863.75</v>
      </c>
      <c r="Q41" s="5"/>
    </row>
    <row r="42" spans="1:17" ht="12.75" customHeight="1" x14ac:dyDescent="0.2">
      <c r="A42" s="4" t="s">
        <v>63</v>
      </c>
      <c r="G42" s="7">
        <f>+G8+G13+G20+G28+G34+G40</f>
        <v>66186922.18</v>
      </c>
      <c r="I42" s="4" t="s">
        <v>64</v>
      </c>
      <c r="N42" s="5"/>
      <c r="O42" s="7">
        <f>+O29+O31+O41</f>
        <v>-66186922.18</v>
      </c>
    </row>
    <row r="43" spans="1:17" ht="12.75" customHeight="1" x14ac:dyDescent="0.2">
      <c r="A43" s="4"/>
      <c r="B43" s="15"/>
      <c r="F43" s="9"/>
      <c r="G43" s="14"/>
      <c r="I43" s="4" t="s">
        <v>65</v>
      </c>
      <c r="N43" s="5"/>
      <c r="O43" s="5"/>
    </row>
    <row r="44" spans="1:17" ht="12.75" customHeight="1" x14ac:dyDescent="0.2">
      <c r="A44" s="4" t="s">
        <v>66</v>
      </c>
      <c r="F44" s="12"/>
      <c r="G44" s="14"/>
      <c r="I44" s="8" t="s">
        <v>67</v>
      </c>
      <c r="O44" s="5">
        <v>0</v>
      </c>
    </row>
    <row r="45" spans="1:17" ht="12.75" customHeight="1" x14ac:dyDescent="0.2">
      <c r="A45" s="8" t="s">
        <v>68</v>
      </c>
      <c r="F45" s="3"/>
      <c r="G45" s="12">
        <v>0</v>
      </c>
      <c r="I45" s="8" t="s">
        <v>69</v>
      </c>
      <c r="N45" s="5"/>
      <c r="O45" s="5">
        <v>0</v>
      </c>
    </row>
    <row r="46" spans="1:17" ht="12.75" customHeight="1" x14ac:dyDescent="0.2">
      <c r="A46" s="8" t="s">
        <v>70</v>
      </c>
      <c r="G46" s="5">
        <v>0</v>
      </c>
      <c r="I46" s="8" t="s">
        <v>71</v>
      </c>
      <c r="O46" s="5">
        <v>0</v>
      </c>
    </row>
    <row r="47" spans="1:17" ht="12.75" customHeight="1" x14ac:dyDescent="0.2">
      <c r="A47" s="8" t="s">
        <v>72</v>
      </c>
      <c r="G47" s="5">
        <v>0</v>
      </c>
      <c r="I47" s="4" t="s">
        <v>73</v>
      </c>
      <c r="N47" s="5"/>
      <c r="O47" s="7">
        <v>0</v>
      </c>
    </row>
    <row r="48" spans="1:17" ht="12.75" customHeight="1" x14ac:dyDescent="0.2">
      <c r="I48" s="16" t="s">
        <v>74</v>
      </c>
    </row>
    <row r="49" spans="1:19" ht="12.75" customHeight="1" x14ac:dyDescent="0.2">
      <c r="A49" s="4" t="s">
        <v>75</v>
      </c>
      <c r="G49" s="7">
        <v>0</v>
      </c>
      <c r="I49" s="8" t="s">
        <v>76</v>
      </c>
      <c r="N49" s="5"/>
      <c r="O49" s="5">
        <v>0</v>
      </c>
    </row>
    <row r="50" spans="1:19" ht="12.75" customHeight="1" x14ac:dyDescent="0.2">
      <c r="A50" s="4"/>
      <c r="I50" s="8" t="s">
        <v>77</v>
      </c>
      <c r="O50" s="5">
        <f>+[2]BG!D136</f>
        <v>0</v>
      </c>
    </row>
    <row r="51" spans="1:19" ht="12.75" customHeight="1" x14ac:dyDescent="0.2">
      <c r="A51" s="4" t="s">
        <v>78</v>
      </c>
      <c r="F51" s="9"/>
      <c r="G51" s="6">
        <f>+[1]BG!D141</f>
        <v>7.98</v>
      </c>
      <c r="I51" s="4" t="s">
        <v>79</v>
      </c>
      <c r="N51" s="5"/>
      <c r="O51" s="7">
        <f>SUM(O49:O50)</f>
        <v>0</v>
      </c>
    </row>
    <row r="52" spans="1:19" ht="12.75" customHeight="1" x14ac:dyDescent="0.2">
      <c r="F52" s="9"/>
      <c r="G52" s="9"/>
      <c r="I52" s="4" t="s">
        <v>80</v>
      </c>
      <c r="N52" s="5"/>
      <c r="O52" s="7">
        <f>+G51</f>
        <v>7.98</v>
      </c>
    </row>
    <row r="53" spans="1:19" ht="12.75" customHeight="1" x14ac:dyDescent="0.2"/>
    <row r="54" spans="1:19" ht="12.75" customHeight="1" x14ac:dyDescent="0.2">
      <c r="A54" s="61" t="s">
        <v>81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20"/>
      <c r="Q54" s="20"/>
      <c r="R54" s="20"/>
      <c r="S54" s="20"/>
    </row>
    <row r="55" spans="1:19" ht="12.75" customHeight="1" x14ac:dyDescent="0.2">
      <c r="A55" s="61" t="s">
        <v>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20"/>
      <c r="Q55" s="20"/>
      <c r="R55" s="20"/>
      <c r="S55" s="20"/>
    </row>
    <row r="56" spans="1:19" ht="12.75" customHeight="1" x14ac:dyDescent="0.2">
      <c r="A56" s="15"/>
    </row>
    <row r="57" spans="1:19" ht="12.75" customHeight="1" x14ac:dyDescent="0.2">
      <c r="A57" s="15"/>
    </row>
    <row r="58" spans="1:19" ht="12.75" customHeight="1" x14ac:dyDescent="0.2">
      <c r="A58" s="4" t="s">
        <v>82</v>
      </c>
      <c r="F58" s="5"/>
      <c r="G58" s="21"/>
      <c r="I58" s="4" t="s">
        <v>83</v>
      </c>
      <c r="N58" s="5"/>
      <c r="O58" s="5"/>
    </row>
    <row r="59" spans="1:19" ht="12.75" customHeight="1" x14ac:dyDescent="0.2">
      <c r="A59" s="22" t="s">
        <v>84</v>
      </c>
      <c r="G59" s="7"/>
      <c r="I59" s="22" t="s">
        <v>85</v>
      </c>
      <c r="O59" s="5">
        <f>+[1]GYP!F40</f>
        <v>1646.4300000000003</v>
      </c>
    </row>
    <row r="60" spans="1:19" ht="12.75" customHeight="1" x14ac:dyDescent="0.2">
      <c r="A60" s="22" t="s">
        <v>86</v>
      </c>
      <c r="G60" s="5">
        <f>+[2]GYP!F12</f>
        <v>0</v>
      </c>
      <c r="I60" s="22" t="s">
        <v>87</v>
      </c>
      <c r="O60" s="5">
        <f>+[2]GYP!F41</f>
        <v>0</v>
      </c>
    </row>
    <row r="61" spans="1:19" ht="12.75" customHeight="1" x14ac:dyDescent="0.2">
      <c r="A61" s="22" t="s">
        <v>88</v>
      </c>
      <c r="G61" s="5">
        <v>0</v>
      </c>
      <c r="I61" s="22" t="s">
        <v>89</v>
      </c>
      <c r="O61" s="5">
        <f>+[1]GYP!F42</f>
        <v>0</v>
      </c>
    </row>
    <row r="62" spans="1:19" ht="12.75" customHeight="1" x14ac:dyDescent="0.2">
      <c r="A62" s="22" t="s">
        <v>90</v>
      </c>
      <c r="F62" s="10"/>
      <c r="G62" s="10">
        <v>0</v>
      </c>
      <c r="I62" s="22" t="s">
        <v>91</v>
      </c>
      <c r="O62" s="5">
        <f>+[2]GYP!F43</f>
        <v>0</v>
      </c>
    </row>
    <row r="63" spans="1:19" ht="12.75" customHeight="1" x14ac:dyDescent="0.2">
      <c r="A63" s="22" t="s">
        <v>92</v>
      </c>
      <c r="G63" s="5">
        <v>0</v>
      </c>
      <c r="I63" s="22" t="s">
        <v>93</v>
      </c>
      <c r="O63" s="5">
        <f>+[1]GYP!F44</f>
        <v>-88.15</v>
      </c>
    </row>
    <row r="64" spans="1:19" ht="12.75" customHeight="1" x14ac:dyDescent="0.2">
      <c r="A64" s="22" t="s">
        <v>94</v>
      </c>
      <c r="G64" s="5">
        <v>0</v>
      </c>
      <c r="I64" s="4" t="s">
        <v>95</v>
      </c>
      <c r="N64" s="23"/>
      <c r="O64" s="24">
        <f>SUM(O59:O63)</f>
        <v>1558.2800000000002</v>
      </c>
    </row>
    <row r="65" spans="1:15" ht="12.75" customHeight="1" x14ac:dyDescent="0.2">
      <c r="A65" s="22" t="s">
        <v>96</v>
      </c>
      <c r="F65" s="10"/>
      <c r="G65" s="5">
        <v>0</v>
      </c>
      <c r="I65" s="4" t="s">
        <v>97</v>
      </c>
      <c r="O65" s="25">
        <f>+G82+O64</f>
        <v>-12577.199999999999</v>
      </c>
    </row>
    <row r="66" spans="1:15" ht="12.75" customHeight="1" x14ac:dyDescent="0.2">
      <c r="A66" s="22" t="s">
        <v>98</v>
      </c>
      <c r="G66" s="5">
        <v>0</v>
      </c>
      <c r="I66" s="4" t="s">
        <v>99</v>
      </c>
      <c r="N66" s="5"/>
      <c r="O66" s="5"/>
    </row>
    <row r="67" spans="1:15" ht="12.75" customHeight="1" x14ac:dyDescent="0.2">
      <c r="A67" s="22" t="s">
        <v>100</v>
      </c>
      <c r="F67" s="10"/>
      <c r="G67" s="5">
        <f>+[1]GYP!F19</f>
        <v>-14135.48</v>
      </c>
      <c r="I67" s="22" t="s">
        <v>101</v>
      </c>
      <c r="O67" s="5">
        <f>+[1]GYP!F50</f>
        <v>38739.919999999998</v>
      </c>
    </row>
    <row r="68" spans="1:15" ht="12.75" customHeight="1" x14ac:dyDescent="0.2">
      <c r="A68" s="4" t="s">
        <v>102</v>
      </c>
      <c r="F68" s="10"/>
      <c r="G68" s="7">
        <f>SUM(G60:G67)</f>
        <v>-14135.48</v>
      </c>
      <c r="I68" s="22" t="s">
        <v>103</v>
      </c>
      <c r="N68" s="5"/>
      <c r="O68" s="5">
        <f>+[1]GYP!F51</f>
        <v>25890.09</v>
      </c>
    </row>
    <row r="69" spans="1:15" ht="12.75" customHeight="1" x14ac:dyDescent="0.2">
      <c r="F69" s="10"/>
      <c r="I69" s="22" t="s">
        <v>104</v>
      </c>
      <c r="N69" s="5"/>
      <c r="O69" s="5">
        <f>+[1]GYP!F52</f>
        <v>88543.85</v>
      </c>
    </row>
    <row r="70" spans="1:15" ht="12.75" customHeight="1" x14ac:dyDescent="0.2">
      <c r="A70" s="4" t="s">
        <v>105</v>
      </c>
      <c r="F70" s="10"/>
      <c r="I70" s="4" t="s">
        <v>106</v>
      </c>
      <c r="N70" s="26"/>
      <c r="O70" s="27">
        <f>SUM(O67:O69)</f>
        <v>153173.85999999999</v>
      </c>
    </row>
    <row r="71" spans="1:15" ht="12.75" customHeight="1" x14ac:dyDescent="0.2">
      <c r="A71" s="22" t="s">
        <v>107</v>
      </c>
      <c r="F71" s="10"/>
      <c r="G71" s="5">
        <v>0</v>
      </c>
      <c r="I71" s="4" t="s">
        <v>108</v>
      </c>
      <c r="O71" s="7">
        <f>+O65+O70</f>
        <v>140596.65999999997</v>
      </c>
    </row>
    <row r="72" spans="1:15" ht="12.75" customHeight="1" x14ac:dyDescent="0.2">
      <c r="A72" s="22" t="s">
        <v>109</v>
      </c>
      <c r="G72" s="5">
        <v>0</v>
      </c>
      <c r="N72" s="5"/>
      <c r="O72" s="5"/>
    </row>
    <row r="73" spans="1:15" ht="12.75" customHeight="1" x14ac:dyDescent="0.2">
      <c r="A73" s="22" t="s">
        <v>110</v>
      </c>
      <c r="G73" s="5">
        <v>0</v>
      </c>
      <c r="I73" s="4" t="s">
        <v>111</v>
      </c>
      <c r="O73" s="28">
        <f>+[1]GYP!F57</f>
        <v>0</v>
      </c>
    </row>
    <row r="74" spans="1:15" x14ac:dyDescent="0.2">
      <c r="A74" s="22" t="s">
        <v>112</v>
      </c>
      <c r="G74" s="5">
        <v>0</v>
      </c>
      <c r="I74" s="4"/>
      <c r="O74" s="29"/>
    </row>
    <row r="75" spans="1:15" ht="13.5" thickBot="1" x14ac:dyDescent="0.25">
      <c r="A75" s="22" t="s">
        <v>113</v>
      </c>
      <c r="G75" s="5">
        <v>0</v>
      </c>
      <c r="I75" s="4" t="s">
        <v>114</v>
      </c>
      <c r="O75" s="30">
        <f>+O71+O73</f>
        <v>140596.65999999997</v>
      </c>
    </row>
    <row r="76" spans="1:15" ht="13.5" thickTop="1" x14ac:dyDescent="0.2">
      <c r="A76" s="22" t="s">
        <v>115</v>
      </c>
      <c r="G76" s="5">
        <v>0</v>
      </c>
      <c r="O76" s="5"/>
    </row>
    <row r="77" spans="1:15" x14ac:dyDescent="0.2">
      <c r="A77" s="4" t="s">
        <v>116</v>
      </c>
      <c r="F77" s="5"/>
      <c r="G77" s="7">
        <f>SUM(G71:G76)</f>
        <v>0</v>
      </c>
    </row>
    <row r="78" spans="1:15" x14ac:dyDescent="0.2">
      <c r="A78" s="4" t="s">
        <v>117</v>
      </c>
      <c r="F78" s="5"/>
      <c r="G78" s="7">
        <f>+G68+G77</f>
        <v>-14135.48</v>
      </c>
      <c r="O78" s="31"/>
    </row>
    <row r="79" spans="1:15" x14ac:dyDescent="0.2">
      <c r="A79" s="22" t="s">
        <v>118</v>
      </c>
      <c r="G79" s="5">
        <v>0</v>
      </c>
      <c r="I79" s="4"/>
      <c r="J79" s="4"/>
      <c r="K79" s="4"/>
      <c r="L79" s="4"/>
      <c r="M79" s="4"/>
      <c r="N79" s="7"/>
      <c r="O79" s="31"/>
    </row>
    <row r="80" spans="1:15" x14ac:dyDescent="0.2">
      <c r="A80" s="22" t="s">
        <v>119</v>
      </c>
      <c r="F80" s="11"/>
      <c r="G80" s="5">
        <v>0</v>
      </c>
      <c r="I80" s="4"/>
      <c r="J80" s="4"/>
      <c r="K80" s="4"/>
      <c r="L80" s="4"/>
      <c r="M80" s="4"/>
      <c r="N80" s="7"/>
      <c r="O80" s="31"/>
    </row>
    <row r="81" spans="1:15" x14ac:dyDescent="0.2">
      <c r="A81" s="22" t="s">
        <v>120</v>
      </c>
      <c r="F81" s="5"/>
      <c r="G81" s="5">
        <v>0</v>
      </c>
      <c r="I81" s="4"/>
      <c r="J81" s="4"/>
      <c r="K81" s="4"/>
      <c r="L81" s="4"/>
      <c r="M81" s="4"/>
      <c r="N81" s="32"/>
      <c r="O81" s="31"/>
    </row>
    <row r="82" spans="1:15" x14ac:dyDescent="0.2">
      <c r="A82" s="4" t="s">
        <v>121</v>
      </c>
      <c r="F82" s="5"/>
      <c r="G82" s="7">
        <f>SUM(G78:G81)</f>
        <v>-14135.48</v>
      </c>
      <c r="N82" s="33"/>
    </row>
    <row r="83" spans="1:15" x14ac:dyDescent="0.2">
      <c r="F83" s="5"/>
    </row>
    <row r="84" spans="1:15" x14ac:dyDescent="0.2">
      <c r="F84" s="11"/>
      <c r="O84" s="5"/>
    </row>
    <row r="85" spans="1:15" x14ac:dyDescent="0.2">
      <c r="G85" s="34"/>
    </row>
    <row r="86" spans="1:15" x14ac:dyDescent="0.2">
      <c r="I86" s="4"/>
      <c r="O86" s="7"/>
    </row>
    <row r="87" spans="1:15" x14ac:dyDescent="0.2">
      <c r="N87" s="26"/>
      <c r="O87" s="5"/>
    </row>
    <row r="88" spans="1:15" x14ac:dyDescent="0.2">
      <c r="A88" s="15"/>
      <c r="I88" s="15"/>
      <c r="N88" s="35"/>
      <c r="O88" s="5"/>
    </row>
    <row r="89" spans="1:15" x14ac:dyDescent="0.2">
      <c r="A89" s="15"/>
      <c r="F89" s="5"/>
      <c r="G89" s="7"/>
      <c r="I89" s="15"/>
      <c r="N89" s="36"/>
      <c r="O89" s="5"/>
    </row>
    <row r="90" spans="1:15" x14ac:dyDescent="0.2">
      <c r="A90" s="37"/>
      <c r="C90" s="38"/>
      <c r="D90" s="62" t="s">
        <v>122</v>
      </c>
      <c r="E90" s="63"/>
      <c r="F90" s="63"/>
      <c r="G90" s="63"/>
      <c r="H90" s="63"/>
      <c r="I90" s="63"/>
      <c r="J90" s="64"/>
      <c r="K90" s="39"/>
      <c r="L90" s="40"/>
      <c r="M90" s="40"/>
      <c r="N90" s="40"/>
      <c r="O90" s="37"/>
    </row>
    <row r="91" spans="1:15" x14ac:dyDescent="0.2">
      <c r="A91" s="41"/>
      <c r="B91" s="42"/>
      <c r="C91" s="42"/>
      <c r="D91" s="43"/>
      <c r="E91" s="42"/>
      <c r="F91" s="10"/>
      <c r="G91" s="42"/>
      <c r="H91" s="42"/>
      <c r="I91" s="44" t="s">
        <v>123</v>
      </c>
      <c r="J91" s="45"/>
      <c r="K91" s="46"/>
      <c r="L91" s="47"/>
      <c r="M91" s="42"/>
      <c r="N91" s="10"/>
      <c r="O91" s="29"/>
    </row>
    <row r="92" spans="1:15" x14ac:dyDescent="0.2">
      <c r="A92" s="41"/>
      <c r="B92" s="42"/>
      <c r="C92" s="42"/>
      <c r="D92" s="43"/>
      <c r="E92" s="42"/>
      <c r="F92" s="10"/>
      <c r="G92" s="42"/>
      <c r="H92" s="42"/>
      <c r="I92" s="44" t="s">
        <v>124</v>
      </c>
      <c r="J92" s="45"/>
      <c r="K92" s="46"/>
      <c r="L92" s="47"/>
      <c r="M92" s="42"/>
      <c r="N92" s="42"/>
    </row>
    <row r="93" spans="1:15" ht="13.5" thickBot="1" x14ac:dyDescent="0.25">
      <c r="A93" s="41"/>
      <c r="B93" s="42"/>
      <c r="C93" s="42"/>
      <c r="D93" s="43"/>
      <c r="E93" s="48" t="s">
        <v>125</v>
      </c>
      <c r="F93" s="49"/>
      <c r="G93" s="50">
        <v>1321639.5904999971</v>
      </c>
      <c r="H93" s="10"/>
      <c r="I93" s="51">
        <f>+G93/G94*100</f>
        <v>9.9803992393851839</v>
      </c>
      <c r="J93" s="45"/>
      <c r="K93" s="46"/>
      <c r="L93" s="44"/>
      <c r="M93" s="42"/>
      <c r="N93" s="42"/>
      <c r="O93" s="5"/>
    </row>
    <row r="94" spans="1:15" x14ac:dyDescent="0.2">
      <c r="A94" s="41"/>
      <c r="B94" s="42"/>
      <c r="C94" s="42"/>
      <c r="D94" s="43"/>
      <c r="E94" s="41" t="s">
        <v>126</v>
      </c>
      <c r="F94" s="42"/>
      <c r="G94" s="10">
        <v>13242351.921999998</v>
      </c>
      <c r="H94" s="10"/>
      <c r="I94" s="52"/>
      <c r="J94" s="45"/>
      <c r="K94" s="46"/>
      <c r="L94" s="47"/>
      <c r="M94" s="42"/>
      <c r="N94" s="42"/>
    </row>
    <row r="95" spans="1:15" x14ac:dyDescent="0.2">
      <c r="A95" s="41"/>
      <c r="B95" s="42"/>
      <c r="C95" s="42"/>
      <c r="D95" s="43"/>
      <c r="E95" s="41"/>
      <c r="F95" s="42"/>
      <c r="G95" s="10"/>
      <c r="H95" s="10"/>
      <c r="I95" s="52"/>
      <c r="J95" s="45"/>
      <c r="K95" s="46"/>
      <c r="L95" s="47"/>
      <c r="M95" s="42"/>
      <c r="N95" s="42"/>
    </row>
    <row r="96" spans="1:15" ht="13.5" thickBot="1" x14ac:dyDescent="0.25">
      <c r="A96" s="41"/>
      <c r="B96" s="42"/>
      <c r="C96" s="42"/>
      <c r="D96" s="43"/>
      <c r="E96" s="48" t="s">
        <v>127</v>
      </c>
      <c r="F96" s="49"/>
      <c r="G96" s="50">
        <f>+G93</f>
        <v>1321639.5904999971</v>
      </c>
      <c r="H96" s="42"/>
      <c r="I96" s="53">
        <f>+G96/G97*100</f>
        <v>9.9803992393851839</v>
      </c>
      <c r="J96" s="45"/>
      <c r="K96" s="54"/>
      <c r="L96" s="44"/>
      <c r="M96" s="42"/>
      <c r="N96" s="42"/>
    </row>
    <row r="97" spans="1:14" x14ac:dyDescent="0.2">
      <c r="B97" s="42"/>
      <c r="C97" s="55"/>
      <c r="D97" s="56"/>
      <c r="E97" s="57" t="s">
        <v>126</v>
      </c>
      <c r="F97" s="58"/>
      <c r="G97" s="59">
        <f>+G94</f>
        <v>13242351.921999998</v>
      </c>
      <c r="H97" s="58"/>
      <c r="I97" s="58"/>
      <c r="J97" s="60"/>
      <c r="K97" s="43"/>
      <c r="L97" s="42"/>
      <c r="M97" s="42"/>
      <c r="N97" s="42"/>
    </row>
    <row r="99" spans="1:14" x14ac:dyDescent="0.2">
      <c r="G99" s="5"/>
    </row>
    <row r="100" spans="1:14" x14ac:dyDescent="0.2">
      <c r="F100" s="5"/>
      <c r="G100" s="5"/>
    </row>
    <row r="101" spans="1:14" x14ac:dyDescent="0.2">
      <c r="A101" s="15"/>
      <c r="F101" s="10"/>
      <c r="G101" s="10"/>
    </row>
    <row r="102" spans="1:14" x14ac:dyDescent="0.2">
      <c r="A102" s="15"/>
      <c r="G102" s="5"/>
    </row>
    <row r="103" spans="1:14" x14ac:dyDescent="0.2">
      <c r="A103" s="15"/>
    </row>
    <row r="104" spans="1:14" x14ac:dyDescent="0.2">
      <c r="A104" s="15"/>
      <c r="G104" s="5"/>
    </row>
    <row r="105" spans="1:14" x14ac:dyDescent="0.2">
      <c r="A105" s="15"/>
    </row>
    <row r="106" spans="1:14" x14ac:dyDescent="0.2">
      <c r="A106" s="15"/>
    </row>
    <row r="111" spans="1:14" x14ac:dyDescent="0.2">
      <c r="A111" s="4"/>
    </row>
    <row r="112" spans="1:14" x14ac:dyDescent="0.2">
      <c r="A112" s="15"/>
    </row>
    <row r="113" spans="1:1" x14ac:dyDescent="0.2">
      <c r="A113" s="15"/>
    </row>
  </sheetData>
  <mergeCells count="5">
    <mergeCell ref="A4:O4"/>
    <mergeCell ref="A5:O5"/>
    <mergeCell ref="A54:O54"/>
    <mergeCell ref="A55:O55"/>
    <mergeCell ref="D90:J90"/>
  </mergeCells>
  <pageMargins left="0.74803149606299213" right="0.74803149606299213" top="0.98425196850393704" bottom="0.98425196850393704" header="0" footer="0"/>
  <pageSetup scale="38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PUBLICACION </vt:lpstr>
      <vt:lpstr>'PUBLICACION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Lesbia Villasana</dc:creator>
  <cp:lastModifiedBy>Lesbia Villasana</cp:lastModifiedBy>
  <dcterms:created xsi:type="dcterms:W3CDTF">2019-01-15T12:19:48Z</dcterms:created>
  <dcterms:modified xsi:type="dcterms:W3CDTF">2019-02-05T17:54:21Z</dcterms:modified>
</cp:coreProperties>
</file>